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970" windowHeight="5550" activeTab="0"/>
  </bookViews>
  <sheets>
    <sheet name="WebPres" sheetId="1" r:id="rId1"/>
    <sheet name="Resultat A-lag" sheetId="2" r:id="rId2"/>
    <sheet name="Spelprogram" sheetId="3" r:id="rId3"/>
  </sheets>
  <definedNames/>
  <calcPr fullCalcOnLoad="1"/>
</workbook>
</file>

<file path=xl/sharedStrings.xml><?xml version="1.0" encoding="utf-8"?>
<sst xmlns="http://schemas.openxmlformats.org/spreadsheetml/2006/main" count="240" uniqueCount="89">
  <si>
    <t>Sammanställning</t>
  </si>
  <si>
    <t>A-Lag</t>
  </si>
  <si>
    <t>Snitt</t>
  </si>
  <si>
    <t>Efternamn</t>
  </si>
  <si>
    <t>Förnamn</t>
  </si>
  <si>
    <t>Antal Serier</t>
  </si>
  <si>
    <t>Gunnarsson</t>
  </si>
  <si>
    <t>Dan</t>
  </si>
  <si>
    <t>Assarsson</t>
  </si>
  <si>
    <t>Olle</t>
  </si>
  <si>
    <t>Tisell</t>
  </si>
  <si>
    <t>Jansson</t>
  </si>
  <si>
    <t>Torbjörn</t>
  </si>
  <si>
    <t>Björn</t>
  </si>
  <si>
    <t>Pettersson</t>
  </si>
  <si>
    <t>David</t>
  </si>
  <si>
    <t>Wadenrud</t>
  </si>
  <si>
    <t>Tommy</t>
  </si>
  <si>
    <t>Johansson</t>
  </si>
  <si>
    <t>Gustafsson</t>
  </si>
  <si>
    <t>Hans</t>
  </si>
  <si>
    <t>Bäckström</t>
  </si>
  <si>
    <t>Gunnar</t>
  </si>
  <si>
    <t>Magnusson</t>
  </si>
  <si>
    <t>Arne</t>
  </si>
  <si>
    <t>=</t>
  </si>
  <si>
    <t>spelad &amp; rapporterad match</t>
  </si>
  <si>
    <t>Datum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</si>
  <si>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</si>
  <si>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</si>
  <si>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</si>
  <si>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</si>
  <si>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</si>
  <si>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</si>
  <si>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</si>
  <si>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</si>
  <si>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</si>
  <si>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</si>
  <si>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</si>
  <si>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</si>
  <si>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</si>
  <si>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</si>
  <si>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</si>
  <si>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</si>
  <si>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</si>
  <si>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</si>
  <si>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Match 19</t>
  </si>
  <si>
    <t>Match 20</t>
  </si>
  <si>
    <t>Match 21</t>
  </si>
  <si>
    <t>Summa</t>
  </si>
  <si>
    <t>Totalt</t>
  </si>
  <si>
    <t>Ant Serier</t>
  </si>
  <si>
    <t>Matchresultat:</t>
  </si>
  <si>
    <t>Match</t>
  </si>
  <si>
    <t>Motståndare</t>
  </si>
  <si>
    <t>Resultat</t>
  </si>
  <si>
    <t>Match 22</t>
  </si>
  <si>
    <t>Totalt antal serier:</t>
  </si>
  <si>
    <t>JBS/Boys F</t>
  </si>
  <si>
    <t>Josefsson</t>
  </si>
  <si>
    <t>Urban</t>
  </si>
  <si>
    <t>Bo</t>
  </si>
  <si>
    <t>Hemma/Borta</t>
  </si>
  <si>
    <t>H</t>
  </si>
  <si>
    <t>Södra BK</t>
  </si>
  <si>
    <t>Olsson</t>
  </si>
  <si>
    <t>Ewa</t>
  </si>
  <si>
    <t>A-lag</t>
  </si>
  <si>
    <t>Omgång</t>
  </si>
  <si>
    <t>B</t>
  </si>
  <si>
    <t>Skillingaryd</t>
  </si>
  <si>
    <t>Värnamo</t>
  </si>
  <si>
    <t>BK Sture</t>
  </si>
  <si>
    <t>BK Pondus</t>
  </si>
  <si>
    <t>Team Clan</t>
  </si>
  <si>
    <t>Team Värnamo</t>
  </si>
  <si>
    <t>JKK F</t>
  </si>
  <si>
    <t>BK Flax</t>
  </si>
  <si>
    <t>Eksjö BK</t>
  </si>
  <si>
    <t>BK Vinno</t>
  </si>
  <si>
    <t>Goif Fram</t>
  </si>
  <si>
    <t>IK Cyrus</t>
  </si>
  <si>
    <t>BK V8</t>
  </si>
  <si>
    <t>BK Domino F</t>
  </si>
  <si>
    <t>Team Gamleby</t>
  </si>
  <si>
    <t>Lundh</t>
  </si>
  <si>
    <t>Kenneth</t>
  </si>
  <si>
    <t>Franzén</t>
  </si>
  <si>
    <t>Stefan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</si>
</sst>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15" borderId="10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15" borderId="12" xfId="0" applyFont="1" applyFill="1" applyBorder="1" applyAlignment="1">
      <alignment/>
    </xf>
    <xf numFmtId="0" fontId="4" fillId="15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4" fillId="20" borderId="10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15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19" borderId="0" xfId="0" applyFill="1" applyAlignment="1" quotePrefix="1">
      <alignment horizontal="right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" fontId="0" fillId="19" borderId="10" xfId="0" applyNumberFormat="1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0" fontId="4" fillId="15" borderId="10" xfId="0" applyFont="1" applyFill="1" applyBorder="1" applyAlignment="1">
      <alignment horizontal="center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" fontId="0" fillId="19" borderId="10" xfId="0" applyNumberFormat="1" applyFill="1" applyBorder="1" applyAlignment="1">
      <alignment vertical="center" wrapText="1"/>
    </xf>
    <xf numFmtId="0" fontId="4" fillId="15" borderId="10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0" fontId="4" fillId="15" borderId="15" xfId="0" applyFont="1" applyFill="1" applyBorder="1" applyAlignment="1">
      <alignment horizontal="center"/>
    </xf>
    <xf numFmtId="0" fontId="4" fillId="15" borderId="1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15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A-lag: Hemma &amp; Borta</a:t>
            </a:r>
          </a:p>
        </c:rich>
      </c:tx>
      <c:layout>
        <c:manualLayout>
          <c:xMode val="factor"/>
          <c:yMode val="factor"/>
          <c:x val="0.094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725"/>
          <c:w val="0.91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 A-lag'!$B$23:$B$44</c:f>
              <c:strCache>
                <c:ptCount val="22"/>
                <c:pt idx="0">
                  <c:v>Södra BK</c:v>
                </c:pt>
                <c:pt idx="1">
                  <c:v>Skillingaryd</c:v>
                </c:pt>
                <c:pt idx="2">
                  <c:v>Värnamo</c:v>
                </c:pt>
                <c:pt idx="3">
                  <c:v>BK Sture</c:v>
                </c:pt>
                <c:pt idx="4">
                  <c:v>BK Pondus</c:v>
                </c:pt>
                <c:pt idx="5">
                  <c:v>Team Clan</c:v>
                </c:pt>
                <c:pt idx="6">
                  <c:v>Team Värnamo</c:v>
                </c:pt>
                <c:pt idx="7">
                  <c:v>JKK F</c:v>
                </c:pt>
                <c:pt idx="8">
                  <c:v>BK Flax</c:v>
                </c:pt>
                <c:pt idx="9">
                  <c:v>Skillingaryd</c:v>
                </c:pt>
                <c:pt idx="10">
                  <c:v>Eksjö BK</c:v>
                </c:pt>
                <c:pt idx="11">
                  <c:v>JBS/Boys F</c:v>
                </c:pt>
                <c:pt idx="12">
                  <c:v>BK Vinno</c:v>
                </c:pt>
                <c:pt idx="13">
                  <c:v>Team Clan</c:v>
                </c:pt>
                <c:pt idx="14">
                  <c:v>JKK F</c:v>
                </c:pt>
                <c:pt idx="15">
                  <c:v>Goif Fram</c:v>
                </c:pt>
                <c:pt idx="16">
                  <c:v>IK Cyrus</c:v>
                </c:pt>
                <c:pt idx="17">
                  <c:v>BK Pondus</c:v>
                </c:pt>
                <c:pt idx="18">
                  <c:v>BK V8</c:v>
                </c:pt>
                <c:pt idx="19">
                  <c:v>Team Värnamo</c:v>
                </c:pt>
                <c:pt idx="20">
                  <c:v>BK Domino F</c:v>
                </c:pt>
                <c:pt idx="21">
                  <c:v>Team Gamleby</c:v>
                </c:pt>
              </c:strCache>
            </c:strRef>
          </c:cat>
          <c:val>
            <c:numRef>
              <c:f>'Resultat A-lag'!$C$23:$C$44</c:f>
              <c:numCache>
                <c:ptCount val="22"/>
                <c:pt idx="0">
                  <c:v>5577</c:v>
                </c:pt>
                <c:pt idx="1">
                  <c:v>5538</c:v>
                </c:pt>
                <c:pt idx="2">
                  <c:v>5171</c:v>
                </c:pt>
                <c:pt idx="3">
                  <c:v>5553</c:v>
                </c:pt>
                <c:pt idx="4">
                  <c:v>4964</c:v>
                </c:pt>
                <c:pt idx="5">
                  <c:v>5128</c:v>
                </c:pt>
                <c:pt idx="6">
                  <c:v>5398</c:v>
                </c:pt>
                <c:pt idx="7">
                  <c:v>5500</c:v>
                </c:pt>
                <c:pt idx="8">
                  <c:v>5530</c:v>
                </c:pt>
                <c:pt idx="9">
                  <c:v>5547</c:v>
                </c:pt>
                <c:pt idx="10">
                  <c:v>5616</c:v>
                </c:pt>
                <c:pt idx="11">
                  <c:v>5399</c:v>
                </c:pt>
                <c:pt idx="12">
                  <c:v>5364</c:v>
                </c:pt>
                <c:pt idx="13">
                  <c:v>5175</c:v>
                </c:pt>
                <c:pt idx="14">
                  <c:v>5472</c:v>
                </c:pt>
                <c:pt idx="15">
                  <c:v>5229</c:v>
                </c:pt>
                <c:pt idx="16">
                  <c:v>5457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7230962"/>
        <c:axId val="65078659"/>
      </c:barChart>
      <c:catAx>
        <c:axId val="723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78659"/>
        <c:crosses val="autoZero"/>
        <c:auto val="1"/>
        <c:lblOffset val="100"/>
        <c:tickLblSkip val="1"/>
        <c:noMultiLvlLbl val="0"/>
      </c:catAx>
      <c:valAx>
        <c:axId val="65078659"/>
        <c:scaling>
          <c:orientation val="minMax"/>
          <c:max val="6000"/>
          <c:min val="4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Matchresultat</a:t>
                </a:r>
              </a:p>
            </c:rich>
          </c:tx>
          <c:layout>
            <c:manualLayout>
              <c:xMode val="factor"/>
              <c:yMode val="factor"/>
              <c:x val="-0.029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30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Snitt</a:t>
            </a:r>
          </a:p>
        </c:rich>
      </c:tx>
      <c:layout>
        <c:manualLayout>
          <c:xMode val="factor"/>
          <c:yMode val="factor"/>
          <c:x val="0.094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2"/>
          <c:w val="0.909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WebPres!$S$5:$S$19</c:f>
              <c:strCache/>
            </c:strRef>
          </c:cat>
          <c:val>
            <c:numRef>
              <c:f>WebPres!$U$5:$U$19</c:f>
              <c:numCache/>
            </c:numRef>
          </c:val>
        </c:ser>
        <c:axId val="48837020"/>
        <c:axId val="36879997"/>
      </c:barChart>
      <c:catAx>
        <c:axId val="4883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79997"/>
        <c:crosses val="autoZero"/>
        <c:auto val="1"/>
        <c:lblOffset val="100"/>
        <c:tickLblSkip val="1"/>
        <c:noMultiLvlLbl val="0"/>
      </c:catAx>
      <c:valAx>
        <c:axId val="36879997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37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619125" y="190500"/>
        <a:ext cx="9144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16</xdr:col>
      <xdr:colOff>9525</xdr:colOff>
      <xdr:row>47</xdr:row>
      <xdr:rowOff>9525</xdr:rowOff>
    </xdr:to>
    <xdr:graphicFrame>
      <xdr:nvGraphicFramePr>
        <xdr:cNvPr id="2" name="Chart 281"/>
        <xdr:cNvGraphicFramePr/>
      </xdr:nvGraphicFramePr>
      <xdr:xfrm>
        <a:off x="609600" y="4762500"/>
        <a:ext cx="91535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2:V20"/>
  <sheetViews>
    <sheetView tabSelected="1" zoomScalePageLayoutView="0" workbookViewId="0" topLeftCell="B1">
      <selection activeCell="T5" sqref="T5:T19"/>
    </sheetView>
  </sheetViews>
  <sheetFormatPr defaultColWidth="9.140625" defaultRowHeight="15"/>
  <cols>
    <col min="18" max="18" width="12.28125" style="0" customWidth="1"/>
    <col min="19" max="19" width="8.8515625" style="0" customWidth="1"/>
    <col min="20" max="20" width="11.421875" style="0" customWidth="1"/>
    <col min="21" max="21" width="7.7109375" style="0" customWidth="1"/>
    <col min="22" max="22" width="3.57421875" style="0" bestFit="1" customWidth="1"/>
  </cols>
  <sheetData>
    <row r="2" spans="20:21" ht="15">
      <c r="T2" s="39" t="s">
        <v>1</v>
      </c>
      <c r="U2" s="39"/>
    </row>
    <row r="3" spans="20:21" ht="15" customHeight="1">
      <c r="T3" s="39" t="s">
        <v>0</v>
      </c>
      <c r="U3" s="39"/>
    </row>
    <row r="4" spans="18:21" ht="15">
      <c r="R4" s="2" t="s">
        <v>3</v>
      </c>
      <c r="S4" s="2" t="s">
        <v>4</v>
      </c>
      <c r="T4" s="33" t="s">
        <v>5</v>
      </c>
      <c r="U4" s="33" t="s">
        <v>2</v>
      </c>
    </row>
    <row r="5" spans="18:22" ht="15">
      <c r="R5" s="23" t="s">
        <v>8</v>
      </c>
      <c r="S5" s="23" t="s">
        <v>9</v>
      </c>
      <c r="T5" s="23">
        <f>'Resultat A-lag'!D4</f>
        <v>66</v>
      </c>
      <c r="U5" s="22">
        <f>'Resultat A-lag'!E4</f>
        <v>180.5909090909091</v>
      </c>
      <c r="V5" s="7">
        <v>1</v>
      </c>
    </row>
    <row r="6" spans="18:22" ht="15">
      <c r="R6" s="23" t="s">
        <v>21</v>
      </c>
      <c r="S6" s="23" t="s">
        <v>22</v>
      </c>
      <c r="T6" s="23">
        <f>'Resultat A-lag'!D5</f>
        <v>44</v>
      </c>
      <c r="U6" s="22">
        <f>'Resultat A-lag'!E5</f>
        <v>163.75</v>
      </c>
      <c r="V6" s="7">
        <v>2</v>
      </c>
    </row>
    <row r="7" spans="18:22" ht="15">
      <c r="R7" s="23" t="s">
        <v>6</v>
      </c>
      <c r="S7" s="23" t="s">
        <v>7</v>
      </c>
      <c r="T7" s="23">
        <f>'Resultat A-lag'!D6</f>
        <v>52</v>
      </c>
      <c r="U7" s="22">
        <f>'Resultat A-lag'!E6</f>
        <v>177.6346153846154</v>
      </c>
      <c r="V7" s="7">
        <v>3</v>
      </c>
    </row>
    <row r="8" spans="18:22" ht="15">
      <c r="R8" s="23" t="s">
        <v>19</v>
      </c>
      <c r="S8" s="23" t="s">
        <v>20</v>
      </c>
      <c r="T8" s="23">
        <f>'Resultat A-lag'!D7</f>
        <v>30</v>
      </c>
      <c r="U8" s="22">
        <f>'Resultat A-lag'!E7</f>
        <v>153.56666666666666</v>
      </c>
      <c r="V8" s="7">
        <v>4</v>
      </c>
    </row>
    <row r="9" spans="18:22" ht="15">
      <c r="R9" s="23" t="s">
        <v>11</v>
      </c>
      <c r="S9" s="23" t="s">
        <v>12</v>
      </c>
      <c r="T9" s="23">
        <f>'Resultat A-lag'!D8</f>
        <v>68</v>
      </c>
      <c r="U9" s="22">
        <f>'Resultat A-lag'!E8</f>
        <v>176.10294117647058</v>
      </c>
      <c r="V9" s="7">
        <v>5</v>
      </c>
    </row>
    <row r="10" spans="18:22" ht="15">
      <c r="R10" s="23" t="s">
        <v>18</v>
      </c>
      <c r="S10" s="23" t="s">
        <v>12</v>
      </c>
      <c r="T10" s="23">
        <f>'Resultat A-lag'!D9</f>
        <v>58</v>
      </c>
      <c r="U10" s="22">
        <f>'Resultat A-lag'!E9</f>
        <v>161.8448275862069</v>
      </c>
      <c r="V10" s="7">
        <v>6</v>
      </c>
    </row>
    <row r="11" spans="18:22" ht="15">
      <c r="R11" s="23" t="s">
        <v>85</v>
      </c>
      <c r="S11" s="23" t="s">
        <v>86</v>
      </c>
      <c r="T11" s="23">
        <f>'Resultat A-lag'!D10</f>
        <v>19</v>
      </c>
      <c r="U11" s="22">
        <f>'Resultat A-lag'!E10</f>
        <v>161.6315789473684</v>
      </c>
      <c r="V11" s="7">
        <v>7</v>
      </c>
    </row>
    <row r="12" spans="18:22" ht="15">
      <c r="R12" s="23" t="s">
        <v>23</v>
      </c>
      <c r="S12" s="23" t="s">
        <v>24</v>
      </c>
      <c r="T12" s="23">
        <f>'Resultat A-lag'!D11</f>
        <v>0</v>
      </c>
      <c r="U12" s="22">
        <v>0</v>
      </c>
      <c r="V12" s="7">
        <v>8</v>
      </c>
    </row>
    <row r="13" spans="18:22" ht="15">
      <c r="R13" s="23" t="s">
        <v>14</v>
      </c>
      <c r="S13" s="23" t="s">
        <v>15</v>
      </c>
      <c r="T13" s="23">
        <f>'Resultat A-lag'!D12</f>
        <v>44</v>
      </c>
      <c r="U13" s="22">
        <f>'Resultat A-lag'!E12</f>
        <v>162.3409090909091</v>
      </c>
      <c r="V13" s="7">
        <v>9</v>
      </c>
    </row>
    <row r="14" spans="18:22" ht="15">
      <c r="R14" s="23" t="s">
        <v>10</v>
      </c>
      <c r="S14" s="23" t="s">
        <v>13</v>
      </c>
      <c r="T14" s="23">
        <f>'Resultat A-lag'!D13</f>
        <v>62</v>
      </c>
      <c r="U14" s="22">
        <f>'Resultat A-lag'!E13</f>
        <v>175.79032258064515</v>
      </c>
      <c r="V14" s="7">
        <v>10</v>
      </c>
    </row>
    <row r="15" spans="18:22" ht="15">
      <c r="R15" s="23" t="s">
        <v>16</v>
      </c>
      <c r="S15" s="23" t="s">
        <v>17</v>
      </c>
      <c r="T15" s="23">
        <f>'Resultat A-lag'!D14</f>
        <v>58</v>
      </c>
      <c r="U15" s="22">
        <f>'Resultat A-lag'!E14</f>
        <v>164.06896551724137</v>
      </c>
      <c r="V15" s="7">
        <v>11</v>
      </c>
    </row>
    <row r="16" spans="18:22" ht="15">
      <c r="R16" s="23" t="s">
        <v>59</v>
      </c>
      <c r="S16" s="23" t="s">
        <v>60</v>
      </c>
      <c r="T16" s="23">
        <f>'Resultat A-lag'!D15</f>
        <v>23</v>
      </c>
      <c r="U16" s="22">
        <f>'Resultat A-lag'!E15</f>
        <v>170.69565217391303</v>
      </c>
      <c r="V16" s="7">
        <v>12</v>
      </c>
    </row>
    <row r="17" spans="18:22" ht="15">
      <c r="R17" s="23" t="s">
        <v>65</v>
      </c>
      <c r="S17" s="23" t="s">
        <v>66</v>
      </c>
      <c r="T17" s="23">
        <f>'Resultat A-lag'!D16</f>
        <v>5</v>
      </c>
      <c r="U17" s="22">
        <f>'Resultat A-lag'!E16</f>
        <v>139</v>
      </c>
      <c r="V17" s="7">
        <v>13</v>
      </c>
    </row>
    <row r="18" spans="18:22" ht="15">
      <c r="R18" s="23" t="s">
        <v>10</v>
      </c>
      <c r="S18" s="23" t="s">
        <v>61</v>
      </c>
      <c r="T18" s="23">
        <f>'Resultat A-lag'!D17</f>
        <v>11</v>
      </c>
      <c r="U18" s="22">
        <f>'Resultat A-lag'!E17</f>
        <v>145.72727272727272</v>
      </c>
      <c r="V18" s="7">
        <v>14</v>
      </c>
    </row>
    <row r="19" spans="18:22" ht="15">
      <c r="R19" s="23" t="s">
        <v>87</v>
      </c>
      <c r="S19" s="23" t="s">
        <v>88</v>
      </c>
      <c r="T19" s="23">
        <f>'Resultat A-lag'!D18</f>
        <v>4</v>
      </c>
      <c r="U19" s="22">
        <f>'Resultat A-lag'!E18</f>
        <v>108.75</v>
      </c>
      <c r="V19" s="7">
        <v>15</v>
      </c>
    </row>
    <row r="20" spans="18:21" ht="15">
      <c r="R20" s="30"/>
      <c r="S20" s="30"/>
      <c r="T20" s="29"/>
      <c r="U20" s="28"/>
    </row>
  </sheetData>
  <sheetProtection/>
  <mergeCells count="2">
    <mergeCell ref="T2:U2"/>
    <mergeCell ref="T3:U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44"/>
  <sheetViews>
    <sheetView zoomScalePageLayoutView="0" workbookViewId="0" topLeftCell="A1">
      <pane xSplit="3" topLeftCell="AJ1" activePane="topRight" state="frozen"/>
      <selection pane="topLeft" activeCell="A1" sqref="A1"/>
      <selection pane="topRight" activeCell="AP4" sqref="AP4:AP7"/>
    </sheetView>
  </sheetViews>
  <sheetFormatPr defaultColWidth="9.140625" defaultRowHeight="15"/>
  <cols>
    <col min="1" max="1" width="9.28125" style="12" customWidth="1"/>
    <col min="2" max="2" width="18.28125" style="0" customWidth="1"/>
    <col min="3" max="3" width="8.8515625" style="0" customWidth="1"/>
    <col min="4" max="4" width="11.57421875" style="0" customWidth="1"/>
    <col min="5" max="5" width="13.8515625" style="0" customWidth="1"/>
    <col min="6" max="6" width="7.7109375" style="0" customWidth="1"/>
    <col min="7" max="7" width="7.8515625" style="0" customWidth="1"/>
    <col min="8" max="8" width="9.8515625" style="0" customWidth="1"/>
    <col min="9" max="9" width="8.00390625" style="0" bestFit="1" customWidth="1"/>
    <col min="10" max="10" width="14.140625" style="0" customWidth="1"/>
    <col min="11" max="11" width="9.28125" style="0" customWidth="1"/>
    <col min="12" max="12" width="14.140625" style="0" customWidth="1"/>
    <col min="13" max="13" width="9.28125" style="0" customWidth="1"/>
    <col min="14" max="14" width="14.140625" style="0" customWidth="1"/>
    <col min="15" max="15" width="9.28125" style="0" customWidth="1"/>
    <col min="16" max="16" width="14.140625" style="0" customWidth="1"/>
    <col min="17" max="17" width="9.28125" style="0" customWidth="1"/>
    <col min="18" max="18" width="14.140625" style="0" customWidth="1"/>
    <col min="19" max="19" width="9.28125" style="0" customWidth="1"/>
    <col min="20" max="20" width="14.140625" style="0" customWidth="1"/>
    <col min="21" max="21" width="9.28125" style="0" customWidth="1"/>
    <col min="22" max="22" width="24.57421875" style="0" customWidth="1"/>
    <col min="23" max="23" width="9.28125" style="0" customWidth="1"/>
    <col min="24" max="24" width="14.140625" style="0" customWidth="1"/>
    <col min="26" max="26" width="14.140625" style="0" customWidth="1"/>
    <col min="28" max="28" width="14.140625" style="0" customWidth="1"/>
    <col min="30" max="30" width="14.140625" style="0" bestFit="1" customWidth="1"/>
    <col min="32" max="32" width="14.140625" style="0" customWidth="1"/>
    <col min="33" max="33" width="9.00390625" style="0" bestFit="1" customWidth="1"/>
    <col min="34" max="34" width="14.140625" style="0" customWidth="1"/>
    <col min="36" max="36" width="14.140625" style="0" customWidth="1"/>
    <col min="37" max="37" width="9.00390625" style="0" bestFit="1" customWidth="1"/>
    <col min="38" max="38" width="14.140625" style="0" customWidth="1"/>
    <col min="39" max="39" width="9.00390625" style="0" bestFit="1" customWidth="1"/>
    <col min="40" max="40" width="14.140625" style="0" customWidth="1"/>
    <col min="42" max="42" width="14.140625" style="0" customWidth="1"/>
    <col min="44" max="44" width="14.140625" style="0" customWidth="1"/>
    <col min="46" max="46" width="14.140625" style="0" customWidth="1"/>
    <col min="48" max="48" width="14.140625" style="0" customWidth="1"/>
    <col min="50" max="50" width="14.140625" style="0" customWidth="1"/>
  </cols>
  <sheetData>
    <row r="2" spans="4:52" ht="15">
      <c r="D2" s="40" t="s">
        <v>0</v>
      </c>
      <c r="E2" s="41"/>
      <c r="F2" s="42"/>
      <c r="G2" s="43" t="s">
        <v>2</v>
      </c>
      <c r="H2" s="44"/>
      <c r="I2" s="20" t="s">
        <v>28</v>
      </c>
      <c r="J2" s="20"/>
      <c r="K2" s="20" t="s">
        <v>29</v>
      </c>
      <c r="L2" s="20"/>
      <c r="M2" s="20" t="s">
        <v>30</v>
      </c>
      <c r="N2" s="20"/>
      <c r="O2" s="20" t="s">
        <v>31</v>
      </c>
      <c r="P2" s="20"/>
      <c r="Q2" s="20" t="s">
        <v>32</v>
      </c>
      <c r="R2" s="20"/>
      <c r="S2" s="20" t="s">
        <v>33</v>
      </c>
      <c r="T2" s="20"/>
      <c r="U2" s="20" t="s">
        <v>34</v>
      </c>
      <c r="V2" s="20"/>
      <c r="W2" s="20" t="s">
        <v>35</v>
      </c>
      <c r="X2" s="20"/>
      <c r="Y2" s="20" t="s">
        <v>36</v>
      </c>
      <c r="Z2" s="20"/>
      <c r="AA2" s="20" t="s">
        <v>37</v>
      </c>
      <c r="AB2" s="20"/>
      <c r="AC2" s="20" t="s">
        <v>38</v>
      </c>
      <c r="AD2" s="20"/>
      <c r="AE2" s="20" t="s">
        <v>39</v>
      </c>
      <c r="AF2" s="20"/>
      <c r="AG2" s="20" t="s">
        <v>40</v>
      </c>
      <c r="AH2" s="20"/>
      <c r="AI2" s="20" t="s">
        <v>41</v>
      </c>
      <c r="AJ2" s="20"/>
      <c r="AK2" s="20" t="s">
        <v>42</v>
      </c>
      <c r="AL2" s="20"/>
      <c r="AM2" s="20" t="s">
        <v>43</v>
      </c>
      <c r="AN2" s="20"/>
      <c r="AO2" s="20" t="s">
        <v>44</v>
      </c>
      <c r="AP2" s="20"/>
      <c r="AQ2" s="20" t="s">
        <v>45</v>
      </c>
      <c r="AR2" s="20"/>
      <c r="AS2" s="20" t="s">
        <v>46</v>
      </c>
      <c r="AT2" s="20"/>
      <c r="AU2" s="20" t="s">
        <v>47</v>
      </c>
      <c r="AV2" s="20"/>
      <c r="AW2" s="20" t="s">
        <v>48</v>
      </c>
      <c r="AX2" s="20"/>
      <c r="AY2" s="20" t="s">
        <v>56</v>
      </c>
      <c r="AZ2" s="20"/>
    </row>
    <row r="3" spans="2:52" ht="15">
      <c r="B3" s="13" t="s">
        <v>3</v>
      </c>
      <c r="C3" s="14" t="s">
        <v>4</v>
      </c>
      <c r="D3" s="3" t="s">
        <v>5</v>
      </c>
      <c r="E3" s="3" t="s">
        <v>2</v>
      </c>
      <c r="F3" s="3" t="s">
        <v>49</v>
      </c>
      <c r="G3" s="4"/>
      <c r="H3" s="4"/>
      <c r="I3" s="21" t="s">
        <v>50</v>
      </c>
      <c r="J3" s="21" t="s">
        <v>51</v>
      </c>
      <c r="K3" s="21" t="s">
        <v>50</v>
      </c>
      <c r="L3" s="21" t="s">
        <v>51</v>
      </c>
      <c r="M3" s="21" t="s">
        <v>50</v>
      </c>
      <c r="N3" s="21" t="s">
        <v>51</v>
      </c>
      <c r="O3" s="21" t="s">
        <v>50</v>
      </c>
      <c r="P3" s="21" t="s">
        <v>51</v>
      </c>
      <c r="Q3" s="21" t="s">
        <v>50</v>
      </c>
      <c r="R3" s="21" t="s">
        <v>51</v>
      </c>
      <c r="S3" s="21" t="s">
        <v>50</v>
      </c>
      <c r="T3" s="21" t="s">
        <v>51</v>
      </c>
      <c r="U3" s="21" t="s">
        <v>50</v>
      </c>
      <c r="V3" s="21" t="s">
        <v>51</v>
      </c>
      <c r="W3" s="21" t="s">
        <v>50</v>
      </c>
      <c r="X3" s="21" t="s">
        <v>51</v>
      </c>
      <c r="Y3" s="21" t="s">
        <v>50</v>
      </c>
      <c r="Z3" s="21" t="s">
        <v>51</v>
      </c>
      <c r="AA3" s="21" t="s">
        <v>50</v>
      </c>
      <c r="AB3" s="21" t="s">
        <v>51</v>
      </c>
      <c r="AC3" s="21" t="s">
        <v>50</v>
      </c>
      <c r="AD3" s="21" t="s">
        <v>51</v>
      </c>
      <c r="AE3" s="21" t="s">
        <v>50</v>
      </c>
      <c r="AF3" s="21" t="s">
        <v>51</v>
      </c>
      <c r="AG3" s="21" t="s">
        <v>50</v>
      </c>
      <c r="AH3" s="21" t="s">
        <v>51</v>
      </c>
      <c r="AI3" s="21" t="s">
        <v>50</v>
      </c>
      <c r="AJ3" s="21" t="s">
        <v>51</v>
      </c>
      <c r="AK3" s="21" t="s">
        <v>50</v>
      </c>
      <c r="AL3" s="21" t="s">
        <v>51</v>
      </c>
      <c r="AM3" s="21" t="s">
        <v>50</v>
      </c>
      <c r="AN3" s="21" t="s">
        <v>51</v>
      </c>
      <c r="AO3" s="21" t="s">
        <v>50</v>
      </c>
      <c r="AP3" s="21" t="s">
        <v>51</v>
      </c>
      <c r="AQ3" s="21" t="s">
        <v>50</v>
      </c>
      <c r="AR3" s="21" t="s">
        <v>51</v>
      </c>
      <c r="AS3" s="21" t="s">
        <v>50</v>
      </c>
      <c r="AT3" s="21" t="s">
        <v>51</v>
      </c>
      <c r="AU3" s="21" t="s">
        <v>50</v>
      </c>
      <c r="AV3" s="21" t="s">
        <v>51</v>
      </c>
      <c r="AW3" s="21" t="s">
        <v>50</v>
      </c>
      <c r="AX3" s="21" t="s">
        <v>51</v>
      </c>
      <c r="AY3" s="21" t="s">
        <v>50</v>
      </c>
      <c r="AZ3" s="21" t="s">
        <v>51</v>
      </c>
    </row>
    <row r="4" spans="2:52" ht="15">
      <c r="B4" s="23" t="s">
        <v>8</v>
      </c>
      <c r="C4" s="23" t="s">
        <v>9</v>
      </c>
      <c r="D4" s="15">
        <f>SUM(J4,L4,N4,P4,R4,T4,V4,X4,Z4,AB4,AD4,AF4,AH4,AJ4,AL4,AN4,AP4,AR4,AT4,AV4,AX4,AZ4)</f>
        <v>66</v>
      </c>
      <c r="E4" s="16">
        <f>F4/D4</f>
        <v>180.5909090909091</v>
      </c>
      <c r="F4" s="15">
        <f>SUM(I4,K4,M4,O4,Q4,S4,U4,W4,Y4,AA4,AC4,AE4,AG4,AI4,AK4,AM4,AO4,AQ4,AS4,AU4,AW4,AY4)</f>
        <v>11919</v>
      </c>
      <c r="G4" s="6">
        <f>SUM(M4,O4,U4,W4,Y4,AA4,AC4,AI4,AK4,AM4,AW4,AY4)/SUM(AZ4,AX4,AN4,AL4,AJ4,AD4,AB4,Z4,X4,V4,P4,N4)</f>
        <v>185.075</v>
      </c>
      <c r="H4" s="16">
        <f>SUM(I4,K4,Q4,S4,AE4,AG4,AO4,AQ4,AS4,AU4)/SUM(AV4,AT4,AR4,AP4,AH4,AF4,T4,R4,L4,J4)</f>
        <v>173.69230769230768</v>
      </c>
      <c r="I4" s="5">
        <v>511</v>
      </c>
      <c r="J4" s="5">
        <v>3</v>
      </c>
      <c r="K4" s="5">
        <v>699</v>
      </c>
      <c r="L4" s="5">
        <v>4</v>
      </c>
      <c r="M4" s="5">
        <v>685</v>
      </c>
      <c r="N4" s="5">
        <v>4</v>
      </c>
      <c r="O4" s="5">
        <v>779</v>
      </c>
      <c r="P4" s="5">
        <v>4</v>
      </c>
      <c r="Q4" s="5">
        <v>694</v>
      </c>
      <c r="R4" s="5">
        <v>4</v>
      </c>
      <c r="S4" s="5">
        <v>667</v>
      </c>
      <c r="T4" s="5">
        <v>4</v>
      </c>
      <c r="U4" s="5">
        <v>737</v>
      </c>
      <c r="V4" s="5">
        <v>4</v>
      </c>
      <c r="W4" s="5">
        <v>750</v>
      </c>
      <c r="X4" s="5">
        <v>4</v>
      </c>
      <c r="Y4" s="5">
        <v>724</v>
      </c>
      <c r="Z4" s="5">
        <v>4</v>
      </c>
      <c r="AA4" s="5">
        <v>811</v>
      </c>
      <c r="AB4" s="5">
        <v>4</v>
      </c>
      <c r="AC4" s="5">
        <v>721</v>
      </c>
      <c r="AD4" s="5">
        <v>4</v>
      </c>
      <c r="AE4" s="5">
        <v>675</v>
      </c>
      <c r="AF4" s="5">
        <v>4</v>
      </c>
      <c r="AG4" s="5">
        <v>516</v>
      </c>
      <c r="AH4" s="5">
        <v>3</v>
      </c>
      <c r="AI4" s="5">
        <v>717</v>
      </c>
      <c r="AJ4" s="5">
        <v>4</v>
      </c>
      <c r="AK4" s="5">
        <v>742</v>
      </c>
      <c r="AL4" s="5">
        <v>4</v>
      </c>
      <c r="AM4" s="5">
        <v>737</v>
      </c>
      <c r="AN4" s="5">
        <v>4</v>
      </c>
      <c r="AO4" s="5">
        <v>754</v>
      </c>
      <c r="AP4" s="5">
        <v>4</v>
      </c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ht="15">
      <c r="B5" s="23" t="s">
        <v>21</v>
      </c>
      <c r="C5" s="23" t="s">
        <v>22</v>
      </c>
      <c r="D5" s="15">
        <f aca="true" t="shared" si="0" ref="D5:D18">SUM(J5,L5,N5,P5,R5,T5,V5,X5,Z5,AB5,AD5,AF5,AH5,AJ5,AL5,AN5,AP5,AR5,AT5,AV5,AX5,AZ5)</f>
        <v>44</v>
      </c>
      <c r="E5" s="16">
        <f aca="true" t="shared" si="1" ref="E5:E17">F5/D5</f>
        <v>163.75</v>
      </c>
      <c r="F5" s="15">
        <f aca="true" t="shared" si="2" ref="F5:F17">SUM(I5,K5,M5,O5,Q5,S5,U5,W5,Y5,AA5,AC5,AE5,AG5,AI5,AK5,AM5,AO5,AQ5,AS5,AU5,AW5,AY5)</f>
        <v>7205</v>
      </c>
      <c r="G5" s="6">
        <f aca="true" t="shared" si="3" ref="G5:G17">SUM(M5,O5,U5,W5,Y5,AA5,AC5,AI5,AK5,AM5,AW5,AY5)/SUM(AZ5,AX5,AN5,AL5,AJ5,AD5,AB5,Z5,X5,V5,P5,N5)</f>
        <v>165.61904761904762</v>
      </c>
      <c r="H5" s="16">
        <f aca="true" t="shared" si="4" ref="H5:H17">SUM(I5,K5,Q5,S5,AE5,AG5,AO5,AQ5,AS5,AU5)/SUM(AV5,AT5,AR5,AP5,AH5,AF5,T5,R5,L5,J5)</f>
        <v>162.04347826086956</v>
      </c>
      <c r="I5" s="5">
        <v>701</v>
      </c>
      <c r="J5" s="5">
        <v>4</v>
      </c>
      <c r="K5" s="5">
        <v>630</v>
      </c>
      <c r="L5" s="5">
        <v>4</v>
      </c>
      <c r="M5" s="5">
        <v>610</v>
      </c>
      <c r="N5" s="5">
        <v>4</v>
      </c>
      <c r="O5" s="5"/>
      <c r="P5" s="5"/>
      <c r="Q5" s="5">
        <v>643</v>
      </c>
      <c r="R5" s="5">
        <v>4</v>
      </c>
      <c r="S5" s="5">
        <v>686</v>
      </c>
      <c r="T5" s="5">
        <v>4</v>
      </c>
      <c r="U5" s="5"/>
      <c r="V5" s="5"/>
      <c r="W5" s="5"/>
      <c r="X5" s="5"/>
      <c r="Y5" s="5">
        <v>678</v>
      </c>
      <c r="Z5" s="5">
        <v>4</v>
      </c>
      <c r="AA5" s="5">
        <v>490</v>
      </c>
      <c r="AB5" s="5">
        <v>3</v>
      </c>
      <c r="AC5" s="5">
        <v>728</v>
      </c>
      <c r="AD5" s="5">
        <v>4</v>
      </c>
      <c r="AE5" s="5">
        <v>639</v>
      </c>
      <c r="AF5" s="5">
        <v>4</v>
      </c>
      <c r="AG5" s="5"/>
      <c r="AH5" s="5"/>
      <c r="AI5" s="5">
        <v>594</v>
      </c>
      <c r="AJ5" s="5">
        <v>4</v>
      </c>
      <c r="AK5" s="5">
        <v>378</v>
      </c>
      <c r="AL5" s="5">
        <v>2</v>
      </c>
      <c r="AM5" s="5"/>
      <c r="AN5" s="5"/>
      <c r="AO5" s="5">
        <v>428</v>
      </c>
      <c r="AP5" s="5">
        <v>3</v>
      </c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ht="15">
      <c r="B6" s="23" t="s">
        <v>6</v>
      </c>
      <c r="C6" s="23" t="s">
        <v>7</v>
      </c>
      <c r="D6" s="15">
        <f t="shared" si="0"/>
        <v>52</v>
      </c>
      <c r="E6" s="16">
        <f t="shared" si="1"/>
        <v>177.6346153846154</v>
      </c>
      <c r="F6" s="15">
        <f t="shared" si="2"/>
        <v>9237</v>
      </c>
      <c r="G6" s="6">
        <f t="shared" si="3"/>
        <v>174.5625</v>
      </c>
      <c r="H6" s="16">
        <f t="shared" si="4"/>
        <v>182.55</v>
      </c>
      <c r="I6" s="5">
        <v>816</v>
      </c>
      <c r="J6" s="5">
        <v>4</v>
      </c>
      <c r="K6" s="5">
        <v>707</v>
      </c>
      <c r="L6" s="5">
        <v>4</v>
      </c>
      <c r="M6" s="5">
        <v>630</v>
      </c>
      <c r="N6" s="5">
        <v>4</v>
      </c>
      <c r="O6" s="5">
        <v>778</v>
      </c>
      <c r="P6" s="5">
        <v>4</v>
      </c>
      <c r="Q6" s="5">
        <v>618</v>
      </c>
      <c r="R6" s="5">
        <v>4</v>
      </c>
      <c r="S6" s="5">
        <v>727</v>
      </c>
      <c r="T6" s="5">
        <v>4</v>
      </c>
      <c r="U6" s="5">
        <v>658</v>
      </c>
      <c r="V6" s="5">
        <v>4</v>
      </c>
      <c r="W6" s="5">
        <v>649</v>
      </c>
      <c r="X6" s="5">
        <v>4</v>
      </c>
      <c r="Y6" s="5"/>
      <c r="Z6" s="5"/>
      <c r="AA6" s="5">
        <v>671</v>
      </c>
      <c r="AB6" s="5">
        <v>4</v>
      </c>
      <c r="AC6" s="5">
        <v>761</v>
      </c>
      <c r="AD6" s="5">
        <v>4</v>
      </c>
      <c r="AE6" s="5"/>
      <c r="AF6" s="5"/>
      <c r="AG6" s="5"/>
      <c r="AH6" s="5"/>
      <c r="AI6" s="5"/>
      <c r="AJ6" s="5"/>
      <c r="AK6" s="5">
        <v>695</v>
      </c>
      <c r="AL6" s="5">
        <v>4</v>
      </c>
      <c r="AM6" s="5">
        <v>744</v>
      </c>
      <c r="AN6" s="5">
        <v>4</v>
      </c>
      <c r="AO6" s="5">
        <v>783</v>
      </c>
      <c r="AP6" s="5">
        <v>4</v>
      </c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52" ht="15">
      <c r="B7" s="23" t="s">
        <v>19</v>
      </c>
      <c r="C7" s="23" t="s">
        <v>20</v>
      </c>
      <c r="D7" s="15">
        <f t="shared" si="0"/>
        <v>30</v>
      </c>
      <c r="E7" s="16">
        <f t="shared" si="1"/>
        <v>153.56666666666666</v>
      </c>
      <c r="F7" s="15">
        <f t="shared" si="2"/>
        <v>4607</v>
      </c>
      <c r="G7" s="6">
        <f t="shared" si="3"/>
        <v>160.65</v>
      </c>
      <c r="H7" s="16">
        <f t="shared" si="4"/>
        <v>139.4</v>
      </c>
      <c r="I7" s="5"/>
      <c r="J7" s="5"/>
      <c r="K7" s="5"/>
      <c r="L7" s="5"/>
      <c r="M7" s="5"/>
      <c r="N7" s="5"/>
      <c r="O7" s="5"/>
      <c r="P7" s="5"/>
      <c r="Q7" s="5">
        <v>121</v>
      </c>
      <c r="R7" s="5">
        <v>1</v>
      </c>
      <c r="S7" s="5">
        <v>383</v>
      </c>
      <c r="T7" s="5">
        <v>3</v>
      </c>
      <c r="U7" s="5">
        <v>462</v>
      </c>
      <c r="V7" s="5">
        <v>3</v>
      </c>
      <c r="W7" s="5">
        <v>700</v>
      </c>
      <c r="X7" s="5">
        <v>4</v>
      </c>
      <c r="Y7" s="5">
        <v>659</v>
      </c>
      <c r="Z7" s="5">
        <v>4</v>
      </c>
      <c r="AA7" s="5"/>
      <c r="AB7" s="5"/>
      <c r="AC7" s="5">
        <v>138</v>
      </c>
      <c r="AD7" s="5">
        <v>1</v>
      </c>
      <c r="AE7" s="5"/>
      <c r="AF7" s="5"/>
      <c r="AG7" s="5">
        <v>588</v>
      </c>
      <c r="AH7" s="5">
        <v>4</v>
      </c>
      <c r="AI7" s="5">
        <v>613</v>
      </c>
      <c r="AJ7" s="5">
        <v>4</v>
      </c>
      <c r="AK7" s="5"/>
      <c r="AL7" s="5"/>
      <c r="AM7" s="5">
        <v>641</v>
      </c>
      <c r="AN7" s="5">
        <v>4</v>
      </c>
      <c r="AO7" s="5">
        <v>302</v>
      </c>
      <c r="AP7" s="5">
        <v>2</v>
      </c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2:52" ht="15">
      <c r="B8" s="23" t="s">
        <v>11</v>
      </c>
      <c r="C8" s="23" t="s">
        <v>12</v>
      </c>
      <c r="D8" s="15">
        <f t="shared" si="0"/>
        <v>68</v>
      </c>
      <c r="E8" s="16">
        <f t="shared" si="1"/>
        <v>176.10294117647058</v>
      </c>
      <c r="F8" s="15">
        <f t="shared" si="2"/>
        <v>11975</v>
      </c>
      <c r="G8" s="6">
        <f t="shared" si="3"/>
        <v>179.425</v>
      </c>
      <c r="H8" s="16">
        <f t="shared" si="4"/>
        <v>171.35714285714286</v>
      </c>
      <c r="I8" s="5">
        <v>687</v>
      </c>
      <c r="J8" s="5">
        <v>4</v>
      </c>
      <c r="K8" s="5">
        <v>653</v>
      </c>
      <c r="L8" s="5">
        <v>4</v>
      </c>
      <c r="M8" s="5">
        <v>735</v>
      </c>
      <c r="N8" s="5">
        <v>4</v>
      </c>
      <c r="O8" s="5">
        <v>768</v>
      </c>
      <c r="P8" s="5">
        <v>4</v>
      </c>
      <c r="Q8" s="5">
        <v>639</v>
      </c>
      <c r="R8" s="5">
        <v>4</v>
      </c>
      <c r="S8" s="5">
        <v>670</v>
      </c>
      <c r="T8" s="5">
        <v>4</v>
      </c>
      <c r="U8" s="5">
        <v>777</v>
      </c>
      <c r="V8" s="5">
        <v>4</v>
      </c>
      <c r="W8" s="5">
        <v>734</v>
      </c>
      <c r="X8" s="5">
        <v>4</v>
      </c>
      <c r="Y8" s="5">
        <v>735</v>
      </c>
      <c r="Z8" s="5">
        <v>4</v>
      </c>
      <c r="AA8" s="5">
        <v>733</v>
      </c>
      <c r="AB8" s="5">
        <v>4</v>
      </c>
      <c r="AC8" s="5">
        <v>657</v>
      </c>
      <c r="AD8" s="5">
        <v>4</v>
      </c>
      <c r="AE8" s="5">
        <v>704</v>
      </c>
      <c r="AF8" s="5">
        <v>4</v>
      </c>
      <c r="AG8" s="5">
        <v>698</v>
      </c>
      <c r="AH8" s="5">
        <v>4</v>
      </c>
      <c r="AI8" s="5">
        <v>685</v>
      </c>
      <c r="AJ8" s="5">
        <v>4</v>
      </c>
      <c r="AK8" s="5">
        <v>671</v>
      </c>
      <c r="AL8" s="5">
        <v>4</v>
      </c>
      <c r="AM8" s="5">
        <v>682</v>
      </c>
      <c r="AN8" s="5">
        <v>4</v>
      </c>
      <c r="AO8" s="5">
        <v>747</v>
      </c>
      <c r="AP8" s="5">
        <v>4</v>
      </c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2:52" ht="15">
      <c r="B9" s="23" t="s">
        <v>18</v>
      </c>
      <c r="C9" s="23" t="s">
        <v>12</v>
      </c>
      <c r="D9" s="15">
        <f t="shared" si="0"/>
        <v>58</v>
      </c>
      <c r="E9" s="16">
        <f t="shared" si="1"/>
        <v>161.8448275862069</v>
      </c>
      <c r="F9" s="15">
        <f t="shared" si="2"/>
        <v>9387</v>
      </c>
      <c r="G9" s="6">
        <f t="shared" si="3"/>
        <v>160.15625</v>
      </c>
      <c r="H9" s="16">
        <f t="shared" si="4"/>
        <v>163.92307692307693</v>
      </c>
      <c r="I9" s="5">
        <v>656</v>
      </c>
      <c r="J9" s="5">
        <v>4</v>
      </c>
      <c r="K9" s="5">
        <v>735</v>
      </c>
      <c r="L9" s="5">
        <v>4</v>
      </c>
      <c r="M9" s="5">
        <v>639</v>
      </c>
      <c r="N9" s="5">
        <v>4</v>
      </c>
      <c r="O9" s="5">
        <v>680</v>
      </c>
      <c r="P9" s="5">
        <v>4</v>
      </c>
      <c r="Q9" s="5">
        <v>607</v>
      </c>
      <c r="R9" s="5">
        <v>4</v>
      </c>
      <c r="S9" s="5">
        <v>589</v>
      </c>
      <c r="T9" s="5">
        <v>4</v>
      </c>
      <c r="U9" s="5">
        <v>404</v>
      </c>
      <c r="V9" s="5">
        <v>3</v>
      </c>
      <c r="W9" s="5">
        <v>725</v>
      </c>
      <c r="X9" s="5">
        <v>4</v>
      </c>
      <c r="Y9" s="5">
        <v>669</v>
      </c>
      <c r="Z9" s="5">
        <v>4</v>
      </c>
      <c r="AA9" s="5">
        <v>607</v>
      </c>
      <c r="AB9" s="5">
        <v>4</v>
      </c>
      <c r="AC9" s="5">
        <v>476</v>
      </c>
      <c r="AD9" s="5">
        <v>3</v>
      </c>
      <c r="AE9" s="5">
        <v>631</v>
      </c>
      <c r="AF9" s="5">
        <v>4</v>
      </c>
      <c r="AG9" s="5">
        <v>391</v>
      </c>
      <c r="AH9" s="5">
        <v>2</v>
      </c>
      <c r="AI9" s="5">
        <v>633</v>
      </c>
      <c r="AJ9" s="5">
        <v>4</v>
      </c>
      <c r="AK9" s="5">
        <v>292</v>
      </c>
      <c r="AL9" s="5">
        <v>2</v>
      </c>
      <c r="AM9" s="5"/>
      <c r="AN9" s="5"/>
      <c r="AO9" s="5">
        <v>653</v>
      </c>
      <c r="AP9" s="5">
        <v>4</v>
      </c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5">
      <c r="B10" s="23" t="s">
        <v>85</v>
      </c>
      <c r="C10" s="23" t="s">
        <v>86</v>
      </c>
      <c r="D10" s="15">
        <f>SUM(J10,L10,N10,P10,R10,T10,V10,X10,Z10,AB10,AD10,AF10,AH10,AJ10,AL10,AN10,AP10,AR10,AT10,AV10,AX10,AZ10)</f>
        <v>19</v>
      </c>
      <c r="E10" s="16">
        <f>F10/D10</f>
        <v>161.6315789473684</v>
      </c>
      <c r="F10" s="15">
        <f>SUM(I10,K10,M10,O10,Q10,S10,U10,W10,Y10,AA10,AC10,AE10,AG10,AI10,AK10,AM10,AO10,AQ10,AS10,AU10,AW10,AY10)</f>
        <v>3071</v>
      </c>
      <c r="G10" s="6">
        <f>SUM(M10,O10,U10,W10,Y10,AA10,AC10,AI10,AK10,AM10,AW10,AY10)/SUM(AZ10,AX10,AN10,AL10,AJ10,AD10,AB10,Z10,X10,V10,P10,N10)</f>
        <v>161.5</v>
      </c>
      <c r="H10" s="16">
        <f>SUM(I10,K10,Q10,S10,AE10,AG10,AO10,AQ10,AS10,AU10)/SUM(AV10,AT10,AR10,AP10,AH10,AF10,T10,R10,L10,J10)</f>
        <v>161.85714285714286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534</v>
      </c>
      <c r="V10" s="5">
        <v>3</v>
      </c>
      <c r="W10" s="5">
        <v>587</v>
      </c>
      <c r="X10" s="5">
        <v>4</v>
      </c>
      <c r="Y10" s="5"/>
      <c r="Z10" s="5"/>
      <c r="AA10" s="5">
        <v>192</v>
      </c>
      <c r="AB10" s="5">
        <v>1</v>
      </c>
      <c r="AC10" s="5"/>
      <c r="AD10" s="5"/>
      <c r="AE10" s="5">
        <v>457</v>
      </c>
      <c r="AF10" s="5">
        <v>3</v>
      </c>
      <c r="AG10" s="5">
        <v>676</v>
      </c>
      <c r="AH10" s="5">
        <v>4</v>
      </c>
      <c r="AI10" s="5"/>
      <c r="AJ10" s="5"/>
      <c r="AK10" s="5"/>
      <c r="AL10" s="5"/>
      <c r="AM10" s="5">
        <v>625</v>
      </c>
      <c r="AN10" s="5">
        <v>4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2:52" ht="15">
      <c r="B11" s="23" t="s">
        <v>23</v>
      </c>
      <c r="C11" s="23" t="s">
        <v>24</v>
      </c>
      <c r="D11" s="15">
        <f t="shared" si="0"/>
        <v>0</v>
      </c>
      <c r="E11" s="16" t="e">
        <f t="shared" si="1"/>
        <v>#DIV/0!</v>
      </c>
      <c r="F11" s="15">
        <f t="shared" si="2"/>
        <v>0</v>
      </c>
      <c r="G11" s="6" t="e">
        <f t="shared" si="3"/>
        <v>#DIV/0!</v>
      </c>
      <c r="H11" s="16" t="e">
        <f t="shared" si="4"/>
        <v>#DIV/0!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2:52" ht="15">
      <c r="B12" s="23" t="s">
        <v>14</v>
      </c>
      <c r="C12" s="23" t="s">
        <v>15</v>
      </c>
      <c r="D12" s="15">
        <f t="shared" si="0"/>
        <v>44</v>
      </c>
      <c r="E12" s="16">
        <f t="shared" si="1"/>
        <v>162.3409090909091</v>
      </c>
      <c r="F12" s="15">
        <f t="shared" si="2"/>
        <v>7143</v>
      </c>
      <c r="G12" s="6">
        <f t="shared" si="3"/>
        <v>160.63333333333333</v>
      </c>
      <c r="H12" s="16">
        <f t="shared" si="4"/>
        <v>166</v>
      </c>
      <c r="I12" s="5">
        <v>356</v>
      </c>
      <c r="J12" s="5">
        <v>2</v>
      </c>
      <c r="K12" s="5">
        <v>697</v>
      </c>
      <c r="L12" s="5">
        <v>4</v>
      </c>
      <c r="M12" s="5">
        <v>577</v>
      </c>
      <c r="N12" s="5">
        <v>4</v>
      </c>
      <c r="O12" s="5">
        <v>333</v>
      </c>
      <c r="P12" s="5">
        <v>2</v>
      </c>
      <c r="Q12" s="5"/>
      <c r="R12" s="5"/>
      <c r="S12" s="5"/>
      <c r="T12" s="5"/>
      <c r="U12" s="5"/>
      <c r="V12" s="5"/>
      <c r="W12" s="5">
        <v>619</v>
      </c>
      <c r="X12" s="5">
        <v>4</v>
      </c>
      <c r="Y12" s="5"/>
      <c r="Z12" s="5"/>
      <c r="AA12" s="5">
        <v>629</v>
      </c>
      <c r="AB12" s="5">
        <v>4</v>
      </c>
      <c r="AC12" s="5">
        <v>662</v>
      </c>
      <c r="AD12" s="5">
        <v>4</v>
      </c>
      <c r="AE12" s="5">
        <v>641</v>
      </c>
      <c r="AF12" s="5">
        <v>4</v>
      </c>
      <c r="AG12" s="5"/>
      <c r="AH12" s="5"/>
      <c r="AI12" s="5">
        <v>670</v>
      </c>
      <c r="AJ12" s="5">
        <v>4</v>
      </c>
      <c r="AK12" s="5">
        <v>631</v>
      </c>
      <c r="AL12" s="5">
        <v>4</v>
      </c>
      <c r="AM12" s="5">
        <v>698</v>
      </c>
      <c r="AN12" s="5">
        <v>4</v>
      </c>
      <c r="AO12" s="5">
        <v>630</v>
      </c>
      <c r="AP12" s="5">
        <v>4</v>
      </c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2:52" ht="15">
      <c r="B13" s="23" t="s">
        <v>10</v>
      </c>
      <c r="C13" s="23" t="s">
        <v>13</v>
      </c>
      <c r="D13" s="15">
        <f t="shared" si="0"/>
        <v>62</v>
      </c>
      <c r="E13" s="16">
        <f t="shared" si="1"/>
        <v>175.79032258064515</v>
      </c>
      <c r="F13" s="15">
        <f t="shared" si="2"/>
        <v>10899</v>
      </c>
      <c r="G13" s="6">
        <f t="shared" si="3"/>
        <v>180.30555555555554</v>
      </c>
      <c r="H13" s="16">
        <f t="shared" si="4"/>
        <v>169.53846153846155</v>
      </c>
      <c r="I13" s="5">
        <v>476</v>
      </c>
      <c r="J13" s="5">
        <v>3</v>
      </c>
      <c r="K13" s="5">
        <v>758</v>
      </c>
      <c r="L13" s="5">
        <v>4</v>
      </c>
      <c r="M13" s="5">
        <v>706</v>
      </c>
      <c r="N13" s="5">
        <v>4</v>
      </c>
      <c r="O13" s="5">
        <v>710</v>
      </c>
      <c r="P13" s="5">
        <v>4</v>
      </c>
      <c r="Q13" s="5">
        <v>625</v>
      </c>
      <c r="R13" s="5">
        <v>4</v>
      </c>
      <c r="S13" s="5">
        <v>640</v>
      </c>
      <c r="T13" s="5">
        <v>4</v>
      </c>
      <c r="U13" s="5">
        <v>661</v>
      </c>
      <c r="V13" s="5">
        <v>4</v>
      </c>
      <c r="W13" s="5"/>
      <c r="X13" s="5"/>
      <c r="Y13" s="5">
        <v>772</v>
      </c>
      <c r="Z13" s="5">
        <v>4</v>
      </c>
      <c r="AA13" s="5">
        <v>774</v>
      </c>
      <c r="AB13" s="5">
        <v>4</v>
      </c>
      <c r="AC13" s="5">
        <v>730</v>
      </c>
      <c r="AD13" s="5">
        <v>4</v>
      </c>
      <c r="AE13" s="5">
        <v>808</v>
      </c>
      <c r="AF13" s="5">
        <v>4</v>
      </c>
      <c r="AG13" s="5">
        <v>661</v>
      </c>
      <c r="AH13" s="5">
        <v>4</v>
      </c>
      <c r="AI13" s="5">
        <v>730</v>
      </c>
      <c r="AJ13" s="5">
        <v>4</v>
      </c>
      <c r="AK13" s="5">
        <v>741</v>
      </c>
      <c r="AL13" s="5">
        <v>4</v>
      </c>
      <c r="AM13" s="5">
        <v>667</v>
      </c>
      <c r="AN13" s="5">
        <v>4</v>
      </c>
      <c r="AO13" s="5">
        <v>440</v>
      </c>
      <c r="AP13" s="5">
        <v>3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2:52" ht="15">
      <c r="B14" s="23" t="s">
        <v>16</v>
      </c>
      <c r="C14" s="23" t="s">
        <v>17</v>
      </c>
      <c r="D14" s="15">
        <f t="shared" si="0"/>
        <v>58</v>
      </c>
      <c r="E14" s="16">
        <f t="shared" si="1"/>
        <v>164.06896551724137</v>
      </c>
      <c r="F14" s="15">
        <f t="shared" si="2"/>
        <v>9516</v>
      </c>
      <c r="G14" s="6">
        <f t="shared" si="3"/>
        <v>163.25</v>
      </c>
      <c r="H14" s="16">
        <f t="shared" si="4"/>
        <v>165.07692307692307</v>
      </c>
      <c r="I14" s="5">
        <v>724</v>
      </c>
      <c r="J14" s="5">
        <v>4</v>
      </c>
      <c r="K14" s="5">
        <v>659</v>
      </c>
      <c r="L14" s="5">
        <v>4</v>
      </c>
      <c r="M14" s="5">
        <v>589</v>
      </c>
      <c r="N14" s="5">
        <v>4</v>
      </c>
      <c r="O14" s="5">
        <v>564</v>
      </c>
      <c r="P14" s="5">
        <v>4</v>
      </c>
      <c r="Q14" s="5">
        <v>614</v>
      </c>
      <c r="R14" s="5">
        <v>4</v>
      </c>
      <c r="S14" s="5">
        <v>600</v>
      </c>
      <c r="T14" s="5">
        <v>4</v>
      </c>
      <c r="U14" s="5">
        <v>664</v>
      </c>
      <c r="V14" s="5">
        <v>4</v>
      </c>
      <c r="W14" s="5">
        <v>736</v>
      </c>
      <c r="X14" s="5">
        <v>4</v>
      </c>
      <c r="Y14" s="5">
        <v>641</v>
      </c>
      <c r="Z14" s="5">
        <v>4</v>
      </c>
      <c r="AA14" s="5">
        <v>640</v>
      </c>
      <c r="AB14" s="5">
        <v>4</v>
      </c>
      <c r="AC14" s="5">
        <v>743</v>
      </c>
      <c r="AD14" s="5">
        <v>4</v>
      </c>
      <c r="AE14" s="5">
        <v>269</v>
      </c>
      <c r="AF14" s="5">
        <v>2</v>
      </c>
      <c r="AG14" s="5">
        <v>706</v>
      </c>
      <c r="AH14" s="5">
        <v>4</v>
      </c>
      <c r="AI14" s="5"/>
      <c r="AJ14" s="5"/>
      <c r="AK14" s="5">
        <v>647</v>
      </c>
      <c r="AL14" s="5">
        <v>4</v>
      </c>
      <c r="AM14" s="5"/>
      <c r="AN14" s="5"/>
      <c r="AO14" s="5">
        <v>720</v>
      </c>
      <c r="AP14" s="5">
        <v>4</v>
      </c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2:52" ht="15">
      <c r="B15" s="23" t="s">
        <v>59</v>
      </c>
      <c r="C15" s="23" t="s">
        <v>60</v>
      </c>
      <c r="D15" s="15">
        <f t="shared" si="0"/>
        <v>23</v>
      </c>
      <c r="E15" s="16">
        <f t="shared" si="1"/>
        <v>170.69565217391303</v>
      </c>
      <c r="F15" s="15">
        <f t="shared" si="2"/>
        <v>3926</v>
      </c>
      <c r="G15" s="6">
        <f t="shared" si="3"/>
        <v>168.33333333333334</v>
      </c>
      <c r="H15" s="16">
        <f t="shared" si="4"/>
        <v>173.27272727272728</v>
      </c>
      <c r="I15" s="5">
        <v>650</v>
      </c>
      <c r="J15" s="5">
        <v>4</v>
      </c>
      <c r="K15" s="5"/>
      <c r="L15" s="5"/>
      <c r="M15" s="5"/>
      <c r="N15" s="5"/>
      <c r="O15" s="5">
        <v>693</v>
      </c>
      <c r="P15" s="5">
        <v>4</v>
      </c>
      <c r="Q15" s="5"/>
      <c r="R15" s="5"/>
      <c r="S15" s="5"/>
      <c r="T15" s="5"/>
      <c r="U15" s="5"/>
      <c r="V15" s="5"/>
      <c r="W15" s="5"/>
      <c r="X15" s="5"/>
      <c r="Y15" s="5">
        <v>652</v>
      </c>
      <c r="Z15" s="5">
        <v>4</v>
      </c>
      <c r="AA15" s="5"/>
      <c r="AB15" s="5"/>
      <c r="AC15" s="5"/>
      <c r="AD15" s="5"/>
      <c r="AE15" s="5">
        <v>575</v>
      </c>
      <c r="AF15" s="5">
        <v>3</v>
      </c>
      <c r="AG15" s="5">
        <v>681</v>
      </c>
      <c r="AH15" s="5">
        <v>4</v>
      </c>
      <c r="AI15" s="5"/>
      <c r="AJ15" s="5"/>
      <c r="AK15" s="5">
        <v>675</v>
      </c>
      <c r="AL15" s="5">
        <v>4</v>
      </c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2:52" ht="15">
      <c r="B16" s="23" t="s">
        <v>65</v>
      </c>
      <c r="C16" s="23" t="s">
        <v>66</v>
      </c>
      <c r="D16" s="15">
        <f t="shared" si="0"/>
        <v>5</v>
      </c>
      <c r="E16" s="16">
        <f t="shared" si="1"/>
        <v>139</v>
      </c>
      <c r="F16" s="15">
        <f t="shared" si="2"/>
        <v>695</v>
      </c>
      <c r="G16" s="6">
        <f t="shared" si="3"/>
        <v>124</v>
      </c>
      <c r="H16" s="16">
        <f t="shared" si="4"/>
        <v>149</v>
      </c>
      <c r="I16" s="5"/>
      <c r="J16" s="5"/>
      <c r="K16" s="5"/>
      <c r="L16" s="5"/>
      <c r="M16" s="5"/>
      <c r="N16" s="5"/>
      <c r="O16" s="5">
        <v>248</v>
      </c>
      <c r="P16" s="5">
        <v>2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>
        <v>447</v>
      </c>
      <c r="AH16" s="5">
        <v>3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2:52" ht="15">
      <c r="B17" s="23" t="s">
        <v>10</v>
      </c>
      <c r="C17" s="23" t="s">
        <v>61</v>
      </c>
      <c r="D17" s="15">
        <f t="shared" si="0"/>
        <v>11</v>
      </c>
      <c r="E17" s="16">
        <f t="shared" si="1"/>
        <v>145.72727272727272</v>
      </c>
      <c r="F17" s="15">
        <f t="shared" si="2"/>
        <v>1603</v>
      </c>
      <c r="G17" s="6">
        <f t="shared" si="3"/>
        <v>147.71428571428572</v>
      </c>
      <c r="H17" s="16">
        <f t="shared" si="4"/>
        <v>142.25</v>
      </c>
      <c r="I17" s="5"/>
      <c r="J17" s="5"/>
      <c r="K17" s="5"/>
      <c r="L17" s="5"/>
      <c r="M17" s="5"/>
      <c r="N17" s="5"/>
      <c r="O17" s="5"/>
      <c r="P17" s="5"/>
      <c r="Q17" s="5">
        <v>403</v>
      </c>
      <c r="R17" s="5">
        <v>3</v>
      </c>
      <c r="S17" s="5">
        <v>166</v>
      </c>
      <c r="T17" s="5">
        <v>1</v>
      </c>
      <c r="U17" s="5">
        <v>501</v>
      </c>
      <c r="V17" s="5">
        <v>3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533</v>
      </c>
      <c r="AJ17" s="5">
        <v>4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2:52" ht="15">
      <c r="B18" s="23" t="s">
        <v>87</v>
      </c>
      <c r="C18" s="23" t="s">
        <v>88</v>
      </c>
      <c r="D18" s="15">
        <f>SUM(J18,L18,N18,P18,R18,T18,V18,X18,Z18,AB18,AD18,AF18,AH18,AJ18,AL18,AN18,AP18,AR18,AT18,AV18,AX18,AZ18)</f>
        <v>4</v>
      </c>
      <c r="E18" s="16">
        <f>F18/D18</f>
        <v>108.75</v>
      </c>
      <c r="F18" s="15">
        <f>SUM(I18,K18,M18,O18,Q18,S18,U18,W18,Y18,AA18,AC18,AE18,AG18,AI18,AK18,AM18,AO18,AQ18,AS18,AU18,AW18,AY18)</f>
        <v>435</v>
      </c>
      <c r="G18" s="6">
        <f>SUM(M18,O18,U18,W18,Y18,AA18,AC18,AI18,AK18,AM18,AW18,AY18)/SUM(AZ18,AX18,AN18,AL18,AJ18,AD18,AB18,Z18,X18,V18,P18,N18)</f>
        <v>108.75</v>
      </c>
      <c r="H18" s="16" t="e">
        <f>SUM(I18,K18,Q18,S18,AE18,AG18,AO18,AQ18,AS18,AU18)/SUM(AV18,AT18,AR18,AP18,AH18,AF18,T18,R18,L18,J18)</f>
        <v>#DIV/0!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>
        <v>435</v>
      </c>
      <c r="AN18" s="5">
        <v>4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4:52" ht="15">
      <c r="D19" s="19">
        <f>SUM(D4:D18)</f>
        <v>544</v>
      </c>
      <c r="H19" s="17" t="s">
        <v>52</v>
      </c>
      <c r="I19" s="18">
        <f>SUM(I4:I17)</f>
        <v>5577</v>
      </c>
      <c r="J19" s="17" t="s">
        <v>52</v>
      </c>
      <c r="K19" s="18">
        <f>SUM(K4:K17)</f>
        <v>5538</v>
      </c>
      <c r="L19" s="17" t="s">
        <v>52</v>
      </c>
      <c r="M19" s="18">
        <f>SUM(M4:M17)</f>
        <v>5171</v>
      </c>
      <c r="N19" s="17" t="s">
        <v>52</v>
      </c>
      <c r="O19" s="18">
        <f>SUM(O4:O17)</f>
        <v>5553</v>
      </c>
      <c r="P19" s="17" t="s">
        <v>52</v>
      </c>
      <c r="Q19" s="18">
        <f>SUM(Q4:Q17)</f>
        <v>4964</v>
      </c>
      <c r="R19" s="17" t="s">
        <v>52</v>
      </c>
      <c r="S19" s="18">
        <f>SUM(S4:S17)</f>
        <v>5128</v>
      </c>
      <c r="T19" s="17" t="s">
        <v>52</v>
      </c>
      <c r="U19" s="18">
        <f>SUM(U4:U17)</f>
        <v>5398</v>
      </c>
      <c r="V19" s="17" t="s">
        <v>52</v>
      </c>
      <c r="W19" s="18">
        <f>SUM(W4:W17)</f>
        <v>5500</v>
      </c>
      <c r="X19" s="17" t="s">
        <v>52</v>
      </c>
      <c r="Y19" s="18">
        <f>SUM(Y4:Y17)</f>
        <v>5530</v>
      </c>
      <c r="Z19" s="17" t="s">
        <v>52</v>
      </c>
      <c r="AA19" s="18">
        <f>SUM(AA4:AA17)</f>
        <v>5547</v>
      </c>
      <c r="AB19" s="17" t="s">
        <v>52</v>
      </c>
      <c r="AC19" s="18">
        <f>SUM(AC4:AC17)</f>
        <v>5616</v>
      </c>
      <c r="AD19" s="17" t="s">
        <v>52</v>
      </c>
      <c r="AE19" s="18">
        <f>SUM(AE4:AE17)</f>
        <v>5399</v>
      </c>
      <c r="AF19" s="17" t="s">
        <v>52</v>
      </c>
      <c r="AG19" s="18">
        <f>SUM(AG4:AG17)</f>
        <v>5364</v>
      </c>
      <c r="AH19" s="17" t="s">
        <v>52</v>
      </c>
      <c r="AI19" s="18">
        <f>SUM(AI4:AI17)</f>
        <v>5175</v>
      </c>
      <c r="AJ19" s="17" t="s">
        <v>52</v>
      </c>
      <c r="AK19" s="18">
        <f>SUM(AK4:AK17)</f>
        <v>5472</v>
      </c>
      <c r="AL19" s="17" t="s">
        <v>52</v>
      </c>
      <c r="AM19" s="18">
        <f>SUM(AM4:AM18)</f>
        <v>5229</v>
      </c>
      <c r="AN19" s="17" t="s">
        <v>52</v>
      </c>
      <c r="AO19" s="18">
        <f>SUM(AO4:AO17)</f>
        <v>5457</v>
      </c>
      <c r="AP19" s="17" t="s">
        <v>52</v>
      </c>
      <c r="AQ19" s="18">
        <f>SUM(AQ4:AQ17)</f>
        <v>0</v>
      </c>
      <c r="AR19" s="17" t="s">
        <v>52</v>
      </c>
      <c r="AS19" s="18">
        <f>SUM(AS4:AS17)</f>
        <v>0</v>
      </c>
      <c r="AT19" s="17" t="s">
        <v>52</v>
      </c>
      <c r="AU19" s="18">
        <f>SUM(AU4:AU17)</f>
        <v>0</v>
      </c>
      <c r="AV19" s="17" t="s">
        <v>52</v>
      </c>
      <c r="AW19" s="18">
        <f>SUM(AW4:AW17)</f>
        <v>0</v>
      </c>
      <c r="AX19" s="17" t="s">
        <v>52</v>
      </c>
      <c r="AY19" s="18">
        <f>SUM(AY4:AY17)</f>
        <v>0</v>
      </c>
      <c r="AZ19" s="17" t="s">
        <v>52</v>
      </c>
    </row>
    <row r="20" spans="8:50" ht="15">
      <c r="H20" s="17"/>
      <c r="I20" s="8"/>
      <c r="J20" s="17"/>
      <c r="K20" s="8"/>
      <c r="L20" s="17"/>
      <c r="M20" s="8"/>
      <c r="N20" s="17"/>
      <c r="O20" s="8"/>
      <c r="P20" s="17"/>
      <c r="Q20" s="8"/>
      <c r="R20" s="17"/>
      <c r="S20" s="8"/>
      <c r="T20" s="17"/>
      <c r="U20" s="8"/>
      <c r="V20" s="17"/>
      <c r="W20" s="8"/>
      <c r="X20" s="17"/>
      <c r="Y20" s="8"/>
      <c r="Z20" s="17"/>
      <c r="AA20" s="8"/>
      <c r="AB20" s="17"/>
      <c r="AC20" s="8"/>
      <c r="AD20" s="17"/>
      <c r="AE20" s="8"/>
      <c r="AF20" s="17"/>
      <c r="AG20" s="8"/>
      <c r="AH20" s="17"/>
      <c r="AI20" s="8"/>
      <c r="AJ20" s="17"/>
      <c r="AK20" s="8"/>
      <c r="AL20" s="17"/>
      <c r="AM20" s="8"/>
      <c r="AN20" s="17"/>
      <c r="AO20" s="8"/>
      <c r="AP20" s="17"/>
      <c r="AQ20" s="8"/>
      <c r="AR20" s="17"/>
      <c r="AS20" s="8"/>
      <c r="AT20" s="17"/>
      <c r="AU20" s="8"/>
      <c r="AV20" s="17"/>
      <c r="AW20" s="8"/>
      <c r="AX20" s="17"/>
    </row>
    <row r="21" spans="2:33" ht="15">
      <c r="B21" s="45" t="s">
        <v>67</v>
      </c>
      <c r="C21" s="46"/>
      <c r="E21" s="47" t="s">
        <v>57</v>
      </c>
      <c r="F21" s="47"/>
      <c r="G21" s="9">
        <f>22*8*4</f>
        <v>704</v>
      </c>
      <c r="Q21" s="12"/>
      <c r="R21" s="12"/>
      <c r="V21" s="36"/>
      <c r="W21" s="36"/>
      <c r="X21" s="37"/>
      <c r="Y21" s="36"/>
      <c r="Z21" s="36"/>
      <c r="AB21" s="36"/>
      <c r="AC21" s="36"/>
      <c r="AD21" s="36"/>
      <c r="AE21" s="36"/>
      <c r="AF21" s="36"/>
      <c r="AG21" s="36"/>
    </row>
    <row r="22" spans="1:33" ht="15">
      <c r="A22" s="12" t="s">
        <v>53</v>
      </c>
      <c r="B22" s="10" t="s">
        <v>54</v>
      </c>
      <c r="C22" s="11" t="s">
        <v>55</v>
      </c>
      <c r="G22" s="8"/>
      <c r="H22" s="8"/>
      <c r="Q22" s="12"/>
      <c r="R22" s="12"/>
      <c r="V22" s="36"/>
      <c r="W22" s="36"/>
      <c r="X22" s="37"/>
      <c r="Y22" s="36"/>
      <c r="Z22" s="36"/>
      <c r="AB22" s="36"/>
      <c r="AC22" s="36"/>
      <c r="AD22" s="36"/>
      <c r="AE22" s="36"/>
      <c r="AF22" s="36"/>
      <c r="AG22" s="36"/>
    </row>
    <row r="23" spans="1:33" ht="15">
      <c r="A23" s="12">
        <v>1</v>
      </c>
      <c r="B23" s="26" t="s">
        <v>64</v>
      </c>
      <c r="C23" s="5">
        <f>I19</f>
        <v>5577</v>
      </c>
      <c r="E23" s="27"/>
      <c r="G23" s="12"/>
      <c r="H23" s="12"/>
      <c r="Q23" s="12"/>
      <c r="R23" s="12"/>
      <c r="V23" s="36"/>
      <c r="W23" s="36"/>
      <c r="X23" s="37"/>
      <c r="Y23" s="36"/>
      <c r="Z23" s="36"/>
      <c r="AB23" s="36"/>
      <c r="AC23" s="36"/>
      <c r="AD23" s="36"/>
      <c r="AE23" s="36"/>
      <c r="AF23" s="36"/>
      <c r="AG23" s="36"/>
    </row>
    <row r="24" spans="1:33" ht="15">
      <c r="A24" s="12">
        <v>2</v>
      </c>
      <c r="B24" s="26" t="s">
        <v>70</v>
      </c>
      <c r="C24" s="5">
        <f>K19</f>
        <v>5538</v>
      </c>
      <c r="E24" s="27"/>
      <c r="G24" s="12"/>
      <c r="H24" s="12"/>
      <c r="Q24" s="12"/>
      <c r="R24" s="12"/>
      <c r="V24" s="36"/>
      <c r="W24" s="36"/>
      <c r="X24" s="37"/>
      <c r="Y24" s="36"/>
      <c r="Z24" s="36"/>
      <c r="AB24" s="36"/>
      <c r="AC24" s="36"/>
      <c r="AD24" s="36"/>
      <c r="AE24" s="36"/>
      <c r="AF24" s="36"/>
      <c r="AG24" s="36"/>
    </row>
    <row r="25" spans="1:33" ht="15">
      <c r="A25" s="12">
        <v>3</v>
      </c>
      <c r="B25" s="26" t="s">
        <v>71</v>
      </c>
      <c r="C25" s="5">
        <f>M19</f>
        <v>5171</v>
      </c>
      <c r="E25" s="27"/>
      <c r="G25" s="12"/>
      <c r="H25" s="12"/>
      <c r="Q25" s="12"/>
      <c r="R25" s="12"/>
      <c r="V25" s="36"/>
      <c r="W25" s="36"/>
      <c r="X25" s="37"/>
      <c r="Y25" s="36"/>
      <c r="Z25" s="36"/>
      <c r="AB25" s="36"/>
      <c r="AC25" s="36"/>
      <c r="AD25" s="36"/>
      <c r="AE25" s="36"/>
      <c r="AF25" s="36"/>
      <c r="AG25" s="36"/>
    </row>
    <row r="26" spans="1:33" ht="15">
      <c r="A26" s="12">
        <v>4</v>
      </c>
      <c r="B26" s="26" t="s">
        <v>72</v>
      </c>
      <c r="C26" s="5">
        <f>O19</f>
        <v>5553</v>
      </c>
      <c r="E26" s="27"/>
      <c r="G26" s="12"/>
      <c r="H26" s="12"/>
      <c r="Q26" s="12"/>
      <c r="R26" s="12"/>
      <c r="V26" s="36"/>
      <c r="W26" s="36"/>
      <c r="X26" s="37"/>
      <c r="Y26" s="36"/>
      <c r="Z26" s="36"/>
      <c r="AB26" s="36"/>
      <c r="AC26" s="36"/>
      <c r="AD26" s="36"/>
      <c r="AE26" s="36"/>
      <c r="AF26" s="36"/>
      <c r="AG26" s="36"/>
    </row>
    <row r="27" spans="1:33" ht="15">
      <c r="A27" s="12">
        <v>5</v>
      </c>
      <c r="B27" s="26" t="s">
        <v>73</v>
      </c>
      <c r="C27" s="5">
        <f>Q19</f>
        <v>4964</v>
      </c>
      <c r="E27" s="27"/>
      <c r="Q27" s="12"/>
      <c r="R27" s="12"/>
      <c r="V27" s="36"/>
      <c r="W27" s="36"/>
      <c r="X27" s="37"/>
      <c r="Y27" s="36"/>
      <c r="Z27" s="36"/>
      <c r="AB27" s="36"/>
      <c r="AC27" s="36"/>
      <c r="AD27" s="36"/>
      <c r="AE27" s="36"/>
      <c r="AF27" s="36"/>
      <c r="AG27" s="36"/>
    </row>
    <row r="28" spans="1:33" ht="15">
      <c r="A28" s="12">
        <v>6</v>
      </c>
      <c r="B28" s="26" t="s">
        <v>74</v>
      </c>
      <c r="C28" s="5">
        <f>S19</f>
        <v>5128</v>
      </c>
      <c r="E28" s="27"/>
      <c r="Q28" s="12"/>
      <c r="R28" s="12"/>
      <c r="V28" s="36"/>
      <c r="W28" s="36"/>
      <c r="X28" s="37"/>
      <c r="Y28" s="36"/>
      <c r="Z28" s="36"/>
      <c r="AB28" s="36"/>
      <c r="AC28" s="36"/>
      <c r="AD28" s="36"/>
      <c r="AE28" s="36"/>
      <c r="AF28" s="36"/>
      <c r="AG28" s="36"/>
    </row>
    <row r="29" spans="1:33" ht="15">
      <c r="A29" s="12">
        <v>7</v>
      </c>
      <c r="B29" s="26" t="s">
        <v>75</v>
      </c>
      <c r="C29" s="5">
        <f>U19</f>
        <v>5398</v>
      </c>
      <c r="E29" s="27"/>
      <c r="Q29" s="12"/>
      <c r="R29" s="12"/>
      <c r="V29" s="36"/>
      <c r="W29" s="36"/>
      <c r="X29" s="37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5" ht="15">
      <c r="A30" s="12">
        <v>8</v>
      </c>
      <c r="B30" s="26" t="s">
        <v>76</v>
      </c>
      <c r="C30" s="5">
        <f>W19</f>
        <v>5500</v>
      </c>
      <c r="E30" s="27"/>
    </row>
    <row r="31" spans="1:5" ht="15">
      <c r="A31" s="12">
        <v>9</v>
      </c>
      <c r="B31" s="26" t="s">
        <v>77</v>
      </c>
      <c r="C31" s="5">
        <f>Y19</f>
        <v>5530</v>
      </c>
      <c r="E31" s="27"/>
    </row>
    <row r="32" spans="1:5" ht="15">
      <c r="A32" s="12">
        <v>10</v>
      </c>
      <c r="B32" s="26" t="s">
        <v>70</v>
      </c>
      <c r="C32" s="5">
        <f>AA19</f>
        <v>5547</v>
      </c>
      <c r="E32" s="27"/>
    </row>
    <row r="33" spans="1:5" ht="15">
      <c r="A33" s="12">
        <v>11</v>
      </c>
      <c r="B33" s="26" t="s">
        <v>78</v>
      </c>
      <c r="C33" s="5">
        <f>AC19</f>
        <v>5616</v>
      </c>
      <c r="E33" s="27"/>
    </row>
    <row r="34" spans="1:5" ht="15">
      <c r="A34" s="12">
        <v>12</v>
      </c>
      <c r="B34" s="26" t="s">
        <v>58</v>
      </c>
      <c r="C34" s="5">
        <f>AE19</f>
        <v>5399</v>
      </c>
      <c r="E34" s="27"/>
    </row>
    <row r="35" spans="1:5" ht="15">
      <c r="A35" s="12">
        <v>13</v>
      </c>
      <c r="B35" s="26" t="s">
        <v>79</v>
      </c>
      <c r="C35" s="5">
        <f>AG19</f>
        <v>5364</v>
      </c>
      <c r="E35" s="27"/>
    </row>
    <row r="36" spans="1:8" ht="15">
      <c r="A36" s="12">
        <v>14</v>
      </c>
      <c r="B36" s="26" t="s">
        <v>74</v>
      </c>
      <c r="C36" s="5">
        <f>AI19</f>
        <v>5175</v>
      </c>
      <c r="E36" s="27"/>
      <c r="G36" s="12"/>
      <c r="H36" s="12"/>
    </row>
    <row r="37" spans="1:8" ht="15">
      <c r="A37" s="12">
        <v>15</v>
      </c>
      <c r="B37" s="26" t="s">
        <v>76</v>
      </c>
      <c r="C37" s="5">
        <f>AK19</f>
        <v>5472</v>
      </c>
      <c r="E37" s="27"/>
      <c r="G37" s="12"/>
      <c r="H37" s="12"/>
    </row>
    <row r="38" spans="1:8" ht="15">
      <c r="A38" s="12">
        <v>16</v>
      </c>
      <c r="B38" s="26" t="s">
        <v>80</v>
      </c>
      <c r="C38" s="5">
        <f>AM19</f>
        <v>5229</v>
      </c>
      <c r="E38" s="27"/>
      <c r="G38" s="12"/>
      <c r="H38" s="12"/>
    </row>
    <row r="39" spans="1:8" ht="15">
      <c r="A39" s="12">
        <v>17</v>
      </c>
      <c r="B39" s="26" t="s">
        <v>81</v>
      </c>
      <c r="C39" s="5">
        <f>AO19</f>
        <v>5457</v>
      </c>
      <c r="E39" s="27"/>
      <c r="G39" s="12"/>
      <c r="H39" s="12"/>
    </row>
    <row r="40" spans="1:8" ht="15">
      <c r="A40" s="12">
        <v>18</v>
      </c>
      <c r="B40" s="26" t="s">
        <v>73</v>
      </c>
      <c r="C40" s="5">
        <f>AQ19</f>
        <v>0</v>
      </c>
      <c r="E40" s="27"/>
      <c r="G40" s="12"/>
      <c r="H40" s="12"/>
    </row>
    <row r="41" spans="1:5" ht="15">
      <c r="A41" s="12">
        <v>19</v>
      </c>
      <c r="B41" s="26" t="s">
        <v>82</v>
      </c>
      <c r="C41" s="5">
        <f>AS19</f>
        <v>0</v>
      </c>
      <c r="E41" s="27"/>
    </row>
    <row r="42" spans="1:5" ht="15">
      <c r="A42" s="12">
        <v>20</v>
      </c>
      <c r="B42" s="26" t="s">
        <v>75</v>
      </c>
      <c r="C42" s="5">
        <f>AU19</f>
        <v>0</v>
      </c>
      <c r="E42" s="27"/>
    </row>
    <row r="43" spans="1:5" ht="15">
      <c r="A43" s="12">
        <v>21</v>
      </c>
      <c r="B43" s="26" t="s">
        <v>83</v>
      </c>
      <c r="C43" s="5">
        <f>AW19</f>
        <v>0</v>
      </c>
      <c r="E43" s="27"/>
    </row>
    <row r="44" spans="1:5" ht="15">
      <c r="A44" s="12">
        <v>22</v>
      </c>
      <c r="B44" s="26" t="s">
        <v>84</v>
      </c>
      <c r="C44" s="5">
        <f>AY19</f>
        <v>0</v>
      </c>
      <c r="E44" s="27"/>
    </row>
  </sheetData>
  <sheetProtection/>
  <mergeCells count="4">
    <mergeCell ref="D2:F2"/>
    <mergeCell ref="G2:H2"/>
    <mergeCell ref="B21:C21"/>
    <mergeCell ref="E21:F2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14" sqref="J14"/>
    </sheetView>
  </sheetViews>
  <sheetFormatPr defaultColWidth="9.140625" defaultRowHeight="15"/>
  <cols>
    <col min="3" max="3" width="26.28125" style="0" customWidth="1"/>
    <col min="4" max="4" width="18.28125" style="0" customWidth="1"/>
    <col min="8" max="8" width="34.57421875" style="0" bestFit="1" customWidth="1"/>
  </cols>
  <sheetData>
    <row r="1" spans="2:4" ht="15">
      <c r="B1" s="24"/>
      <c r="C1" s="8"/>
      <c r="D1" s="1"/>
    </row>
    <row r="2" spans="2:4" ht="15">
      <c r="B2" s="24"/>
      <c r="C2" s="8"/>
      <c r="D2" s="1"/>
    </row>
    <row r="3" spans="2:3" ht="15">
      <c r="B3" s="25" t="s">
        <v>25</v>
      </c>
      <c r="C3" s="9" t="s">
        <v>26</v>
      </c>
    </row>
    <row r="5" spans="2:4" ht="15">
      <c r="B5" s="45" t="s">
        <v>1</v>
      </c>
      <c r="C5" s="48"/>
      <c r="D5" s="46"/>
    </row>
    <row r="6" spans="1:4" ht="15">
      <c r="A6" t="s">
        <v>68</v>
      </c>
      <c r="B6" s="10" t="s">
        <v>27</v>
      </c>
      <c r="C6" s="11" t="s">
        <v>62</v>
      </c>
      <c r="D6" s="11" t="s">
        <v>54</v>
      </c>
    </row>
    <row r="7" spans="1:4" ht="15">
      <c r="A7">
        <v>2</v>
      </c>
      <c r="B7" s="31">
        <v>43722</v>
      </c>
      <c r="C7" s="35" t="s">
        <v>63</v>
      </c>
      <c r="D7" s="35" t="s">
        <v>64</v>
      </c>
    </row>
    <row r="8" spans="1:4" ht="15">
      <c r="A8">
        <v>3</v>
      </c>
      <c r="B8" s="31">
        <v>43730</v>
      </c>
      <c r="C8" s="35" t="s">
        <v>69</v>
      </c>
      <c r="D8" s="35" t="s">
        <v>70</v>
      </c>
    </row>
    <row r="9" spans="1:4" ht="15">
      <c r="A9">
        <v>3</v>
      </c>
      <c r="B9" s="31">
        <v>43730</v>
      </c>
      <c r="C9" s="35" t="s">
        <v>69</v>
      </c>
      <c r="D9" s="35" t="s">
        <v>71</v>
      </c>
    </row>
    <row r="10" spans="1:4" ht="15">
      <c r="A10">
        <v>4</v>
      </c>
      <c r="B10" s="31">
        <v>43736</v>
      </c>
      <c r="C10" s="35" t="s">
        <v>63</v>
      </c>
      <c r="D10" s="35" t="s">
        <v>72</v>
      </c>
    </row>
    <row r="11" spans="1:4" ht="15">
      <c r="A11">
        <v>5</v>
      </c>
      <c r="B11" s="31">
        <v>43757</v>
      </c>
      <c r="C11" s="35" t="s">
        <v>69</v>
      </c>
      <c r="D11" s="35" t="s">
        <v>73</v>
      </c>
    </row>
    <row r="12" spans="1:4" ht="15">
      <c r="A12">
        <v>5</v>
      </c>
      <c r="B12" s="31">
        <v>43757</v>
      </c>
      <c r="C12" s="35" t="s">
        <v>69</v>
      </c>
      <c r="D12" s="35" t="s">
        <v>74</v>
      </c>
    </row>
    <row r="13" spans="1:4" ht="15">
      <c r="A13">
        <v>6</v>
      </c>
      <c r="B13" s="31">
        <v>43764</v>
      </c>
      <c r="C13" s="35" t="s">
        <v>63</v>
      </c>
      <c r="D13" s="35" t="s">
        <v>75</v>
      </c>
    </row>
    <row r="14" spans="1:4" ht="15">
      <c r="A14">
        <v>8</v>
      </c>
      <c r="B14" s="31">
        <v>43785</v>
      </c>
      <c r="C14" s="35" t="s">
        <v>63</v>
      </c>
      <c r="D14" s="35" t="s">
        <v>76</v>
      </c>
    </row>
    <row r="15" spans="1:4" ht="15">
      <c r="A15">
        <v>9</v>
      </c>
      <c r="B15" s="31">
        <v>43792</v>
      </c>
      <c r="C15" s="35" t="s">
        <v>63</v>
      </c>
      <c r="D15" s="35" t="s">
        <v>77</v>
      </c>
    </row>
    <row r="16" spans="1:4" ht="15">
      <c r="A16">
        <v>10</v>
      </c>
      <c r="B16" s="31">
        <v>43799</v>
      </c>
      <c r="C16" s="35" t="s">
        <v>63</v>
      </c>
      <c r="D16" s="35" t="s">
        <v>70</v>
      </c>
    </row>
    <row r="17" spans="1:4" ht="15">
      <c r="A17">
        <v>12</v>
      </c>
      <c r="B17" s="31">
        <v>43476</v>
      </c>
      <c r="C17" s="35" t="s">
        <v>63</v>
      </c>
      <c r="D17" s="35" t="s">
        <v>78</v>
      </c>
    </row>
    <row r="18" spans="1:4" ht="15">
      <c r="A18">
        <v>13</v>
      </c>
      <c r="B18" s="31">
        <v>43848</v>
      </c>
      <c r="C18" s="35" t="s">
        <v>69</v>
      </c>
      <c r="D18" s="35" t="s">
        <v>58</v>
      </c>
    </row>
    <row r="19" spans="1:4" ht="15">
      <c r="A19">
        <v>13</v>
      </c>
      <c r="B19" s="31">
        <v>43848</v>
      </c>
      <c r="C19" s="35" t="s">
        <v>69</v>
      </c>
      <c r="D19" s="35" t="s">
        <v>79</v>
      </c>
    </row>
    <row r="20" spans="1:4" ht="15">
      <c r="A20">
        <v>14</v>
      </c>
      <c r="B20" s="31">
        <v>43490</v>
      </c>
      <c r="C20" s="35" t="s">
        <v>63</v>
      </c>
      <c r="D20" s="35" t="s">
        <v>74</v>
      </c>
    </row>
    <row r="21" spans="1:4" ht="15">
      <c r="A21">
        <v>15</v>
      </c>
      <c r="B21" s="38">
        <v>43876</v>
      </c>
      <c r="C21" s="35" t="s">
        <v>69</v>
      </c>
      <c r="D21" s="35" t="s">
        <v>76</v>
      </c>
    </row>
    <row r="22" spans="1:4" ht="15">
      <c r="A22">
        <v>16</v>
      </c>
      <c r="B22" s="38">
        <v>43884</v>
      </c>
      <c r="C22" s="35" t="s">
        <v>69</v>
      </c>
      <c r="D22" s="35" t="s">
        <v>80</v>
      </c>
    </row>
    <row r="23" spans="1:4" ht="15">
      <c r="A23">
        <v>16</v>
      </c>
      <c r="B23" s="38">
        <v>43884</v>
      </c>
      <c r="C23" s="35" t="s">
        <v>69</v>
      </c>
      <c r="D23" s="35" t="s">
        <v>81</v>
      </c>
    </row>
    <row r="24" spans="1:4" ht="15">
      <c r="A24">
        <v>17</v>
      </c>
      <c r="B24" s="32">
        <v>43890</v>
      </c>
      <c r="C24" s="26" t="s">
        <v>63</v>
      </c>
      <c r="D24" s="26" t="s">
        <v>73</v>
      </c>
    </row>
    <row r="25" spans="1:4" ht="15">
      <c r="A25">
        <v>19</v>
      </c>
      <c r="B25" s="32">
        <v>43911</v>
      </c>
      <c r="C25" s="26" t="s">
        <v>63</v>
      </c>
      <c r="D25" s="26" t="s">
        <v>82</v>
      </c>
    </row>
    <row r="26" spans="1:4" ht="15">
      <c r="A26">
        <v>20</v>
      </c>
      <c r="B26" s="32">
        <v>43918</v>
      </c>
      <c r="C26" s="26" t="s">
        <v>63</v>
      </c>
      <c r="D26" s="26" t="s">
        <v>75</v>
      </c>
    </row>
    <row r="27" spans="1:4" ht="15">
      <c r="A27">
        <v>21</v>
      </c>
      <c r="B27" s="32">
        <v>43925</v>
      </c>
      <c r="C27" s="34" t="s">
        <v>69</v>
      </c>
      <c r="D27" s="26" t="s">
        <v>83</v>
      </c>
    </row>
    <row r="28" spans="1:4" ht="15">
      <c r="A28">
        <v>21</v>
      </c>
      <c r="B28" s="32">
        <v>43925</v>
      </c>
      <c r="C28" s="34" t="s">
        <v>69</v>
      </c>
      <c r="D28" s="26" t="s">
        <v>84</v>
      </c>
    </row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Husqvarna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Husqvarna Group</dc:creator>
  <cp:keywords/>
  <dc:description/>
  <cp:lastModifiedBy>USER</cp:lastModifiedBy>
  <dcterms:created xsi:type="dcterms:W3CDTF">2015-04-07T05:53:55Z</dcterms:created>
  <dcterms:modified xsi:type="dcterms:W3CDTF">2020-03-01T18:54:28Z</dcterms:modified>
  <cp:category/>
  <cp:version/>
  <cp:contentType/>
  <cp:contentStatus/>
</cp:coreProperties>
</file>